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lan" sheetId="2" state="visible" r:id="rId4"/>
    <sheet name="Listas" sheetId="3" state="visible" r:id="rId5"/>
  </sheets>
  <definedNames>
    <definedName function="false" hidden="false" localSheetId="1" name="_xlnm.Print_Titles" vbProcedure="false">Plan!$4:$4</definedName>
    <definedName function="false" hidden="true" localSheetId="1" name="_xlnm._FilterDatabase" vbProcedure="false">Plan!$A$4:$N$53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L4" authorId="0">
      <text>
        <r>
          <rPr>
            <sz val="10"/>
            <rFont val="Arial"/>
            <family val="2"/>
          </rPr>
          <t xml:space="preserve">Introduzca un valor entre 0% y 100%</t>
        </r>
      </text>
    </comment>
  </commentList>
</comments>
</file>

<file path=xl/sharedStrings.xml><?xml version="1.0" encoding="utf-8"?>
<sst xmlns="http://schemas.openxmlformats.org/spreadsheetml/2006/main" count="287" uniqueCount="187">
  <si>
    <t xml:space="preserve">Plan de proyecto de implantación del SGSI</t>
  </si>
  <si>
    <t xml:space="preserve">GHG-27K-M1-02  ·  Referencia normativa: 5.1, 6.2, Todas</t>
  </si>
  <si>
    <t xml:space="preserve">Cómo usar este registro</t>
  </si>
  <si>
    <t xml:space="preserve">•  El plan incluye 34 tareas tipo, ordenadas por fases, con la cláusula o control al que responden y la plantilla del curso asociada. Adapte, elimine o añada tareas según su análisis diferencial (GHG-27K-M1-01).</t>
  </si>
  <si>
    <t xml:space="preserve">•  Rellene responsable, fechas de inicio y fin (formato dd/mm/aaaa), dependencias, estado y % de avance. La duración en días laborables y el control de plazo se calculan automáticamente.</t>
  </si>
  <si>
    <t xml:space="preserve">•  Las tres primeras tareas llevan fechas de ejemplo del caso Nubia: sustitúyalas por las suyas.</t>
  </si>
  <si>
    <t xml:space="preserve">•  Revise el plan en cada reunión del Comité de Seguridad y conserve las versiones como evidencia de seguimiento del proyecto (5.1, 9.3).</t>
  </si>
  <si>
    <t xml:space="preserve">•  La columna «Control de plazo» compara la fecha de fin con la fecha de hoy: marca «Retrasada» las tareas no completadas cuya fecha de fin ya ha pasado.</t>
  </si>
  <si>
    <t xml:space="preserve">Leyenda de colores</t>
  </si>
  <si>
    <t xml:space="preserve">Celda a rellenar por la organización</t>
  </si>
  <si>
    <t xml:space="preserve">Celda calculada con fórmula: no la sobrescriba</t>
  </si>
  <si>
    <t xml:space="preserve">Fila de ejemplo orientativa: sustitúyala por sus datos reales o elimínela</t>
  </si>
  <si>
    <t xml:space="preserve">Organización: [Nombre de la organización]</t>
  </si>
  <si>
    <t xml:space="preserve">Versión: v1.0</t>
  </si>
  <si>
    <t xml:space="preserve">Responsable del registro: [Nombre y cargo]</t>
  </si>
  <si>
    <t xml:space="preserve">Fecha de última actualización: [dd/mm/aaaa]</t>
  </si>
  <si>
    <t xml:space="preserve">Modelo de documento · Curso Implantador ISO/IEC 27001:2022 · GHG Accreditation Global</t>
  </si>
  <si>
    <t xml:space="preserve">GHG-27K-M1-02 · 5.1, 6.2, Todas</t>
  </si>
  <si>
    <t xml:space="preserve">ID</t>
  </si>
  <si>
    <t xml:space="preserve">Fase</t>
  </si>
  <si>
    <t xml:space="preserve">Tarea</t>
  </si>
  <si>
    <t xml:space="preserve">Cláusula / control</t>
  </si>
  <si>
    <t xml:space="preserve">Responsable</t>
  </si>
  <si>
    <t xml:space="preserve">Inicio</t>
  </si>
  <si>
    <t xml:space="preserve">Fin</t>
  </si>
  <si>
    <t xml:space="preserve">Días laborables</t>
  </si>
  <si>
    <t xml:space="preserve">Depende de</t>
  </si>
  <si>
    <t xml:space="preserve">Entregable / plantilla</t>
  </si>
  <si>
    <t xml:space="preserve">Estado</t>
  </si>
  <si>
    <t xml:space="preserve">% avance</t>
  </si>
  <si>
    <t xml:space="preserve">Control de plazo</t>
  </si>
  <si>
    <t xml:space="preserve">Observaciones</t>
  </si>
  <si>
    <t xml:space="preserve">T01</t>
  </si>
  <si>
    <t xml:space="preserve">0. Lanzamiento</t>
  </si>
  <si>
    <t xml:space="preserve">Aprobación del proyecto y acta de lanzamiento</t>
  </si>
  <si>
    <t xml:space="preserve">5.1</t>
  </si>
  <si>
    <t xml:space="preserve">Dirección</t>
  </si>
  <si>
    <t xml:space="preserve">Acta de lanzamiento firmada</t>
  </si>
  <si>
    <t xml:space="preserve">Completada</t>
  </si>
  <si>
    <t xml:space="preserve">T02</t>
  </si>
  <si>
    <t xml:space="preserve">Designación del responsable del proyecto y del equipo</t>
  </si>
  <si>
    <t xml:space="preserve">5.3</t>
  </si>
  <si>
    <t xml:space="preserve">Nombramientos</t>
  </si>
  <si>
    <t xml:space="preserve">En curso</t>
  </si>
  <si>
    <t xml:space="preserve">T03</t>
  </si>
  <si>
    <t xml:space="preserve">Comunicación interna del inicio del proyecto</t>
  </si>
  <si>
    <t xml:space="preserve">7.4</t>
  </si>
  <si>
    <t xml:space="preserve">Responsable SGSI</t>
  </si>
  <si>
    <t xml:space="preserve">Comunicado</t>
  </si>
  <si>
    <t xml:space="preserve">Pendiente</t>
  </si>
  <si>
    <t xml:space="preserve">T04</t>
  </si>
  <si>
    <t xml:space="preserve">1. Diagnóstico</t>
  </si>
  <si>
    <t xml:space="preserve">Análisis diferencial de cláusulas 4–10</t>
  </si>
  <si>
    <t xml:space="preserve">4–10</t>
  </si>
  <si>
    <t xml:space="preserve">GHG-27K-M1-01</t>
  </si>
  <si>
    <t xml:space="preserve">T05</t>
  </si>
  <si>
    <t xml:space="preserve">Análisis diferencial de los 93 controles del Anexo A</t>
  </si>
  <si>
    <t xml:space="preserve">Anexo A</t>
  </si>
  <si>
    <t xml:space="preserve">Responsable SGSI / Sistemas</t>
  </si>
  <si>
    <t xml:space="preserve">T06</t>
  </si>
  <si>
    <t xml:space="preserve">Plan de proyecto detallado y validado</t>
  </si>
  <si>
    <t xml:space="preserve">Este plan</t>
  </si>
  <si>
    <t xml:space="preserve">T07</t>
  </si>
  <si>
    <t xml:space="preserve">2. Contexto y liderazgo</t>
  </si>
  <si>
    <t xml:space="preserve">Análisis de cuestiones internas y externas (incl. cambio climático)</t>
  </si>
  <si>
    <t xml:space="preserve">4.1</t>
  </si>
  <si>
    <t xml:space="preserve">GHG-27K-M2-01</t>
  </si>
  <si>
    <t xml:space="preserve">T08</t>
  </si>
  <si>
    <t xml:space="preserve">Registro de partes interesadas y requisitos</t>
  </si>
  <si>
    <t xml:space="preserve">4.2</t>
  </si>
  <si>
    <t xml:space="preserve">GHG-27K-M2-02</t>
  </si>
  <si>
    <t xml:space="preserve">T09</t>
  </si>
  <si>
    <t xml:space="preserve">Definición y aprobación del alcance del SGSI</t>
  </si>
  <si>
    <t xml:space="preserve">4.3</t>
  </si>
  <si>
    <t xml:space="preserve">GHG-27K-M2-03</t>
  </si>
  <si>
    <t xml:space="preserve">T10</t>
  </si>
  <si>
    <t xml:space="preserve">Mapa de procesos del SGSI</t>
  </si>
  <si>
    <t xml:space="preserve">4.4</t>
  </si>
  <si>
    <t xml:space="preserve">Mapa de procesos</t>
  </si>
  <si>
    <t xml:space="preserve">T11</t>
  </si>
  <si>
    <t xml:space="preserve">Política de seguridad de la información</t>
  </si>
  <si>
    <t xml:space="preserve">5.2</t>
  </si>
  <si>
    <t xml:space="preserve">GHG-27K-M2-04</t>
  </si>
  <si>
    <t xml:space="preserve">T12</t>
  </si>
  <si>
    <t xml:space="preserve">Roles, responsabilidades y Comité de Seguridad</t>
  </si>
  <si>
    <t xml:space="preserve">GHG-27K-M2-05</t>
  </si>
  <si>
    <t xml:space="preserve">T13</t>
  </si>
  <si>
    <t xml:space="preserve">3. Riesgos</t>
  </si>
  <si>
    <t xml:space="preserve">Metodología de gestión de riesgos y oportunidades</t>
  </si>
  <si>
    <t xml:space="preserve">6.1.1, 6.1.2</t>
  </si>
  <si>
    <t xml:space="preserve">GHG-27K-M3-01</t>
  </si>
  <si>
    <t xml:space="preserve">T14</t>
  </si>
  <si>
    <t xml:space="preserve">Inventario de activos de información</t>
  </si>
  <si>
    <t xml:space="preserve">8.2, A.5.9</t>
  </si>
  <si>
    <t xml:space="preserve">Propietarios de activos</t>
  </si>
  <si>
    <t xml:space="preserve">GHG-27K-M5-01</t>
  </si>
  <si>
    <t xml:space="preserve">T15</t>
  </si>
  <si>
    <t xml:space="preserve">Evaluación de riesgos</t>
  </si>
  <si>
    <t xml:space="preserve">6.1.2, 8.2</t>
  </si>
  <si>
    <t xml:space="preserve">GHG-27K-M5-02</t>
  </si>
  <si>
    <t xml:space="preserve">T16</t>
  </si>
  <si>
    <t xml:space="preserve">Plan de tratamiento de riesgos</t>
  </si>
  <si>
    <t xml:space="preserve">6.1.3, 8.3</t>
  </si>
  <si>
    <t xml:space="preserve">GHG-27K-M5-03</t>
  </si>
  <si>
    <t xml:space="preserve">T17</t>
  </si>
  <si>
    <t xml:space="preserve">Declaración de Aplicabilidad</t>
  </si>
  <si>
    <t xml:space="preserve">6.1.3 d)</t>
  </si>
  <si>
    <t xml:space="preserve">GHG-27K-M6-01</t>
  </si>
  <si>
    <t xml:space="preserve">T18</t>
  </si>
  <si>
    <t xml:space="preserve">Aceptación de riesgos residuales por los propietarios</t>
  </si>
  <si>
    <t xml:space="preserve">6.1.3 f)</t>
  </si>
  <si>
    <t xml:space="preserve">Propietarios de riesgos</t>
  </si>
  <si>
    <t xml:space="preserve">GHG-27K-M5-04</t>
  </si>
  <si>
    <t xml:space="preserve">T19</t>
  </si>
  <si>
    <t xml:space="preserve">Objetivos de seguridad de la información</t>
  </si>
  <si>
    <t xml:space="preserve">6.2</t>
  </si>
  <si>
    <t xml:space="preserve">Comité de Seguridad</t>
  </si>
  <si>
    <t xml:space="preserve">GHG-27K-M3-02</t>
  </si>
  <si>
    <t xml:space="preserve">T20</t>
  </si>
  <si>
    <t xml:space="preserve">4. Implantación de controles</t>
  </si>
  <si>
    <t xml:space="preserve">Procedimiento de control de la información documentada</t>
  </si>
  <si>
    <t xml:space="preserve">7.5</t>
  </si>
  <si>
    <t xml:space="preserve">GHG-27K-M4-03</t>
  </si>
  <si>
    <t xml:space="preserve">T21</t>
  </si>
  <si>
    <t xml:space="preserve">Políticas temáticas y procedimientos de los controles seleccionados</t>
  </si>
  <si>
    <t xml:space="preserve">GHG-27K-M6-02..08</t>
  </si>
  <si>
    <t xml:space="preserve">T22</t>
  </si>
  <si>
    <t xml:space="preserve">Implantación de medidas técnicas pendientes del plan de tratamiento</t>
  </si>
  <si>
    <t xml:space="preserve">8.3</t>
  </si>
  <si>
    <t xml:space="preserve">Sistemas</t>
  </si>
  <si>
    <t xml:space="preserve">Evidencias técnicas</t>
  </si>
  <si>
    <t xml:space="preserve">T23</t>
  </si>
  <si>
    <t xml:space="preserve">Plan de formación y concienciación y primeras sesiones</t>
  </si>
  <si>
    <t xml:space="preserve">7.2, 7.3</t>
  </si>
  <si>
    <t xml:space="preserve">RR. HH. / Responsable SGSI</t>
  </si>
  <si>
    <t xml:space="preserve">GHG-27K-M4-01</t>
  </si>
  <si>
    <t xml:space="preserve">T24</t>
  </si>
  <si>
    <t xml:space="preserve">Plan de comunicación</t>
  </si>
  <si>
    <t xml:space="preserve">GHG-27K-M4-02</t>
  </si>
  <si>
    <t xml:space="preserve">T25</t>
  </si>
  <si>
    <t xml:space="preserve">Procedimiento de planificación de cambios del SGSI</t>
  </si>
  <si>
    <t xml:space="preserve">6.3</t>
  </si>
  <si>
    <t xml:space="preserve">GHG-27K-M3-03</t>
  </si>
  <si>
    <t xml:space="preserve">T26</t>
  </si>
  <si>
    <t xml:space="preserve">5. Operación y medición</t>
  </si>
  <si>
    <t xml:space="preserve">Definición de indicadores y cuadro de mando</t>
  </si>
  <si>
    <t xml:space="preserve">9.1</t>
  </si>
  <si>
    <t xml:space="preserve">GHG-27K-M7-01</t>
  </si>
  <si>
    <t xml:space="preserve">T27</t>
  </si>
  <si>
    <t xml:space="preserve">Operación del SGSI y recogida de evidencias (mín. 2–3 meses)</t>
  </si>
  <si>
    <t xml:space="preserve">8.1</t>
  </si>
  <si>
    <t xml:space="preserve">Todos</t>
  </si>
  <si>
    <t xml:space="preserve">Registros</t>
  </si>
  <si>
    <t xml:space="preserve">T28</t>
  </si>
  <si>
    <t xml:space="preserve">6. Verificación</t>
  </si>
  <si>
    <t xml:space="preserve">Procedimiento y programa de auditoría interna</t>
  </si>
  <si>
    <t xml:space="preserve">9.2</t>
  </si>
  <si>
    <t xml:space="preserve">GHG-27K-M7-02 / M7-03</t>
  </si>
  <si>
    <t xml:space="preserve">T29</t>
  </si>
  <si>
    <t xml:space="preserve">Auditoría interna completa</t>
  </si>
  <si>
    <t xml:space="preserve">Auditor interno</t>
  </si>
  <si>
    <t xml:space="preserve">GHG-27K-M9-03</t>
  </si>
  <si>
    <t xml:space="preserve">T30</t>
  </si>
  <si>
    <t xml:space="preserve">Revisión por la dirección</t>
  </si>
  <si>
    <t xml:space="preserve">9.3</t>
  </si>
  <si>
    <t xml:space="preserve">GHG-27K-M7-04</t>
  </si>
  <si>
    <t xml:space="preserve">T31</t>
  </si>
  <si>
    <t xml:space="preserve">Tratamiento de no conformidades y acciones correctivas</t>
  </si>
  <si>
    <t xml:space="preserve">10.2</t>
  </si>
  <si>
    <t xml:space="preserve">Responsables de área</t>
  </si>
  <si>
    <t xml:space="preserve">GHG-27K-M8-02</t>
  </si>
  <si>
    <t xml:space="preserve">T32</t>
  </si>
  <si>
    <t xml:space="preserve">7. Certificación</t>
  </si>
  <si>
    <t xml:space="preserve">Selección de entidad de certificación acreditada</t>
  </si>
  <si>
    <t xml:space="preserve">—</t>
  </si>
  <si>
    <t xml:space="preserve">Contrato</t>
  </si>
  <si>
    <t xml:space="preserve">T33</t>
  </si>
  <si>
    <t xml:space="preserve">Auditoría de etapa 1 y cierre de hallazgos</t>
  </si>
  <si>
    <t xml:space="preserve">Informe etapa 1</t>
  </si>
  <si>
    <t xml:space="preserve">T34</t>
  </si>
  <si>
    <t xml:space="preserve">Auditoría de etapa 2 y plan de acciones</t>
  </si>
  <si>
    <t xml:space="preserve">Certificado</t>
  </si>
  <si>
    <t xml:space="preserve">Nº de tareas</t>
  </si>
  <si>
    <t xml:space="preserve">Tareas completadas</t>
  </si>
  <si>
    <t xml:space="preserve">Tareas retrasadas</t>
  </si>
  <si>
    <t xml:space="preserve">Avance medio del proyecto (%)</t>
  </si>
  <si>
    <t xml:space="preserve">Fases del proyecto (editable)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</si>
</sst>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General"/>
    <numFmt numFmtId="167" formatCode="0%"/>
    <numFmt numFmtId="168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3B47"/>
      <name val="Arial"/>
      <family val="0"/>
      <charset val="1"/>
    </font>
    <font>
      <sz val="10"/>
      <color rgb="FF5F6B70"/>
      <name val="Arial"/>
      <family val="0"/>
      <charset val="1"/>
    </font>
    <font>
      <b val="true"/>
      <sz val="12"/>
      <color rgb="FF0B3B47"/>
      <name val="Arial"/>
      <family val="0"/>
      <charset val="1"/>
    </font>
    <font>
      <sz val="10"/>
      <name val="Arial"/>
      <family val="0"/>
      <charset val="1"/>
    </font>
    <font>
      <sz val="8"/>
      <color rgb="FF8A979B"/>
      <name val="Arial"/>
      <family val="0"/>
      <charset val="1"/>
    </font>
    <font>
      <b val="true"/>
      <sz val="14"/>
      <color rgb="FF0B3B47"/>
      <name val="Arial"/>
      <family val="0"/>
      <charset val="1"/>
    </font>
    <font>
      <sz val="9"/>
      <color rgb="FF5F6B7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b val="true"/>
      <sz val="13"/>
      <color rgb="FF0B3B47"/>
      <name val="Arial"/>
      <family val="0"/>
      <charset val="1"/>
    </font>
    <font>
      <sz val="10"/>
      <color rgb="FF1E2A2E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E5"/>
        <bgColor rgb="FFFFFFFF"/>
      </patternFill>
    </fill>
    <fill>
      <patternFill patternType="solid">
        <fgColor rgb="FFEEF1F2"/>
        <bgColor rgb="FFE6FBF9"/>
      </patternFill>
    </fill>
    <fill>
      <patternFill patternType="solid">
        <fgColor rgb="FFE6FBF9"/>
        <bgColor rgb="FFEEF1F2"/>
      </patternFill>
    </fill>
    <fill>
      <patternFill patternType="solid">
        <fgColor rgb="FF0B3B47"/>
        <bgColor rgb="FF1E2A2E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D8CC"/>
      </bottom>
      <diagonal/>
    </border>
    <border diagonalUp="false" diagonalDown="false">
      <left style="thin">
        <color rgb="FFB8C4C8"/>
      </left>
      <right style="thin">
        <color rgb="FFB8C4C8"/>
      </right>
      <top style="thin">
        <color rgb="FFB8C4C8"/>
      </top>
      <bottom style="thin">
        <color rgb="FFB8C4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2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3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3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0B3B47"/>
          <bgColor rgb="FF000000"/>
        </patternFill>
      </fill>
    </dxf>
    <dxf>
      <fill>
        <patternFill patternType="solid">
          <fgColor rgb="FFE6FBF9"/>
          <bgColor rgb="FF000000"/>
        </patternFill>
      </fill>
    </dxf>
    <dxf>
      <fill>
        <patternFill patternType="solid">
          <fgColor rgb="FFFFF9E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EF1F2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>
          <bgColor rgb="FFF8CBAD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C8"/>
      <rgbColor rgb="FF808080"/>
      <rgbColor rgb="FF9999FF"/>
      <rgbColor rgb="FF993366"/>
      <rgbColor rgb="FFFFF9E5"/>
      <rgbColor rgb="FFE6FBF9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D8CC"/>
      <rgbColor rgb="FFEEF1F2"/>
      <rgbColor rgb="FFC6EFCE"/>
      <rgbColor rgb="FFFFEB9C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F6B70"/>
      <rgbColor rgb="FF8A979B"/>
      <rgbColor rgb="FF0B3B47"/>
      <rgbColor rgb="FF339966"/>
      <rgbColor rgb="FF003300"/>
      <rgbColor rgb="FF333300"/>
      <rgbColor rgb="FF993300"/>
      <rgbColor rgb="FF993366"/>
      <rgbColor rgb="FF333399"/>
      <rgbColor rgb="FF1E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15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6" t="s">
        <v>10</v>
      </c>
    </row>
    <row r="15" customFormat="false" ht="15" hidden="false" customHeight="false" outlineLevel="0" collapsed="false">
      <c r="B15" s="7" t="s">
        <v>11</v>
      </c>
    </row>
    <row r="17" customFormat="false" ht="15" hidden="false" customHeight="false" outlineLevel="0" collapsed="false">
      <c r="B17" s="8" t="s">
        <v>12</v>
      </c>
    </row>
    <row r="18" customFormat="false" ht="15" hidden="false" customHeight="false" outlineLevel="0" collapsed="false">
      <c r="B18" s="8" t="s">
        <v>13</v>
      </c>
    </row>
    <row r="19" customFormat="false" ht="15" hidden="false" customHeight="false" outlineLevel="0" collapsed="false">
      <c r="B19" s="8" t="s">
        <v>14</v>
      </c>
    </row>
    <row r="20" customFormat="false" ht="15" hidden="false" customHeight="false" outlineLevel="0" collapsed="false">
      <c r="B20" s="8" t="s">
        <v>15</v>
      </c>
    </row>
    <row r="22" customFormat="false" ht="15" hidden="false" customHeight="false" outlineLevel="0" collapsed="false">
      <c r="B22" s="9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2"/>
    <col collapsed="false" customWidth="true" hidden="false" outlineLevel="0" max="3" min="3" style="0" width="46"/>
    <col collapsed="false" customWidth="true" hidden="false" outlineLevel="0" max="4" min="4" style="0" width="13"/>
    <col collapsed="false" customWidth="true" hidden="false" outlineLevel="0" max="5" min="5" style="0" width="20"/>
    <col collapsed="false" customWidth="true" hidden="false" outlineLevel="0" max="7" min="6" style="0" width="12"/>
    <col collapsed="false" customWidth="true" hidden="false" outlineLevel="0" max="9" min="8" style="0" width="10"/>
    <col collapsed="false" customWidth="true" hidden="false" outlineLevel="0" max="10" min="10" style="0" width="22"/>
    <col collapsed="false" customWidth="true" hidden="false" outlineLevel="0" max="11" min="11" style="0" width="13"/>
    <col collapsed="false" customWidth="true" hidden="false" outlineLevel="0" max="12" min="12" style="0" width="9"/>
    <col collapsed="false" customWidth="true" hidden="false" outlineLevel="0" max="13" min="13" style="0" width="12"/>
    <col collapsed="false" customWidth="true" hidden="false" outlineLevel="0" max="14" min="14" style="0" width="28"/>
  </cols>
  <sheetData>
    <row r="1" customFormat="false" ht="17.35" hidden="false" customHeight="false" outlineLevel="0" collapsed="false">
      <c r="A1" s="10" t="s">
        <v>0</v>
      </c>
    </row>
    <row r="2" customFormat="false" ht="15" hidden="false" customHeight="false" outlineLevel="0" collapsed="false">
      <c r="A2" s="11" t="s">
        <v>17</v>
      </c>
    </row>
    <row r="4" customFormat="false" ht="42" hidden="false" customHeight="true" outlineLevel="0" collapsed="false">
      <c r="A4" s="12" t="s">
        <v>18</v>
      </c>
      <c r="B4" s="12" t="s">
        <v>19</v>
      </c>
      <c r="C4" s="12" t="s">
        <v>20</v>
      </c>
      <c r="D4" s="12" t="s">
        <v>21</v>
      </c>
      <c r="E4" s="12" t="s">
        <v>22</v>
      </c>
      <c r="F4" s="12" t="s">
        <v>23</v>
      </c>
      <c r="G4" s="12" t="s">
        <v>24</v>
      </c>
      <c r="H4" s="12" t="s">
        <v>25</v>
      </c>
      <c r="I4" s="12" t="s">
        <v>26</v>
      </c>
      <c r="J4" s="12" t="s">
        <v>27</v>
      </c>
      <c r="K4" s="12" t="s">
        <v>28</v>
      </c>
      <c r="L4" s="12" t="s">
        <v>29</v>
      </c>
      <c r="M4" s="12" t="s">
        <v>30</v>
      </c>
      <c r="N4" s="12" t="s">
        <v>31</v>
      </c>
    </row>
    <row r="5" customFormat="false" ht="15" hidden="false" customHeight="false" outlineLevel="0" collapsed="false">
      <c r="A5" s="13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4" t="n">
        <f aca="false">DATE(2026,1,5)</f>
        <v>46027</v>
      </c>
      <c r="G5" s="14" t="n">
        <f aca="false">DATE(2026,1,9)</f>
        <v>46031</v>
      </c>
      <c r="H5" s="15" t="n">
        <f aca="false">IF(OR(F5="",G5=""),"",NETWORKDAYS(F5,G5))</f>
        <v>5</v>
      </c>
      <c r="I5" s="13"/>
      <c r="J5" s="13" t="s">
        <v>37</v>
      </c>
      <c r="K5" s="13" t="s">
        <v>38</v>
      </c>
      <c r="L5" s="16" t="n">
        <v>1</v>
      </c>
      <c r="M5" s="17" t="str">
        <f aca="true">IF(G5="","",IF(K5="Completada","Cerrada",IF(TODAY()&gt;G5,"Retrasada","En plazo")))</f>
        <v>Cerrada</v>
      </c>
      <c r="N5" s="13"/>
    </row>
    <row r="6" customFormat="false" ht="15" hidden="false" customHeight="false" outlineLevel="0" collapsed="false">
      <c r="A6" s="13" t="s">
        <v>39</v>
      </c>
      <c r="B6" s="13" t="s">
        <v>33</v>
      </c>
      <c r="C6" s="13" t="s">
        <v>40</v>
      </c>
      <c r="D6" s="13" t="s">
        <v>41</v>
      </c>
      <c r="E6" s="13" t="s">
        <v>36</v>
      </c>
      <c r="F6" s="14" t="n">
        <f aca="false">DATE(2026,1,5)</f>
        <v>46027</v>
      </c>
      <c r="G6" s="14" t="n">
        <f aca="false">DATE(2026,1,16)</f>
        <v>46038</v>
      </c>
      <c r="H6" s="15" t="n">
        <f aca="false">IF(OR(F6="",G6=""),"",NETWORKDAYS(F6,G6))</f>
        <v>10</v>
      </c>
      <c r="I6" s="13" t="s">
        <v>32</v>
      </c>
      <c r="J6" s="13" t="s">
        <v>42</v>
      </c>
      <c r="K6" s="13" t="s">
        <v>43</v>
      </c>
      <c r="L6" s="16" t="n">
        <v>0.5</v>
      </c>
      <c r="M6" s="17" t="str">
        <f aca="true">IF(G6="","",IF(K6="Completada","Cerrada",IF(TODAY()&gt;G6,"Retrasada","En plazo")))</f>
        <v>Retrasada</v>
      </c>
      <c r="N6" s="13"/>
    </row>
    <row r="7" customFormat="false" ht="15" hidden="false" customHeight="false" outlineLevel="0" collapsed="false">
      <c r="A7" s="13" t="s">
        <v>44</v>
      </c>
      <c r="B7" s="13" t="s">
        <v>33</v>
      </c>
      <c r="C7" s="13" t="s">
        <v>45</v>
      </c>
      <c r="D7" s="13" t="s">
        <v>46</v>
      </c>
      <c r="E7" s="13" t="s">
        <v>47</v>
      </c>
      <c r="F7" s="14" t="n">
        <f aca="false">DATE(2026,1,19)</f>
        <v>46041</v>
      </c>
      <c r="G7" s="14" t="n">
        <f aca="false">DATE(2026,1,23)</f>
        <v>46045</v>
      </c>
      <c r="H7" s="15" t="n">
        <f aca="false">IF(OR(F7="",G7=""),"",NETWORKDAYS(F7,G7))</f>
        <v>5</v>
      </c>
      <c r="I7" s="13" t="s">
        <v>39</v>
      </c>
      <c r="J7" s="13" t="s">
        <v>48</v>
      </c>
      <c r="K7" s="13" t="s">
        <v>49</v>
      </c>
      <c r="L7" s="16" t="n">
        <v>0</v>
      </c>
      <c r="M7" s="17" t="str">
        <f aca="true">IF(G7="","",IF(K7="Completada","Cerrada",IF(TODAY()&gt;G7,"Retrasada","En plazo")))</f>
        <v>Retrasada</v>
      </c>
      <c r="N7" s="13"/>
    </row>
    <row r="8" customFormat="false" ht="15" hidden="false" customHeight="false" outlineLevel="0" collapsed="false">
      <c r="A8" s="18" t="s">
        <v>50</v>
      </c>
      <c r="B8" s="18" t="s">
        <v>51</v>
      </c>
      <c r="C8" s="18" t="s">
        <v>52</v>
      </c>
      <c r="D8" s="18" t="s">
        <v>53</v>
      </c>
      <c r="E8" s="18" t="s">
        <v>47</v>
      </c>
      <c r="F8" s="19"/>
      <c r="G8" s="19"/>
      <c r="H8" s="20" t="str">
        <f aca="false">IF(OR(F8="",G8=""),"",NETWORKDAYS(F8,G8))</f>
        <v/>
      </c>
      <c r="I8" s="18"/>
      <c r="J8" s="18" t="s">
        <v>54</v>
      </c>
      <c r="K8" s="18" t="s">
        <v>49</v>
      </c>
      <c r="L8" s="21" t="n">
        <v>0</v>
      </c>
      <c r="M8" s="20" t="str">
        <f aca="true">IF(G8="","",IF(K8="Completada","Cerrada",IF(TODAY()&gt;G8,"Retrasada","En plazo")))</f>
        <v/>
      </c>
      <c r="N8" s="18"/>
    </row>
    <row r="9" customFormat="false" ht="22.35" hidden="false" customHeight="false" outlineLevel="0" collapsed="false">
      <c r="A9" s="18" t="s">
        <v>55</v>
      </c>
      <c r="B9" s="18" t="s">
        <v>51</v>
      </c>
      <c r="C9" s="18" t="s">
        <v>56</v>
      </c>
      <c r="D9" s="18" t="s">
        <v>57</v>
      </c>
      <c r="E9" s="18" t="s">
        <v>58</v>
      </c>
      <c r="F9" s="19"/>
      <c r="G9" s="19"/>
      <c r="H9" s="20" t="str">
        <f aca="false">IF(OR(F9="",G9=""),"",NETWORKDAYS(F9,G9))</f>
        <v/>
      </c>
      <c r="I9" s="18"/>
      <c r="J9" s="18" t="s">
        <v>54</v>
      </c>
      <c r="K9" s="18" t="s">
        <v>49</v>
      </c>
      <c r="L9" s="21" t="n">
        <v>0</v>
      </c>
      <c r="M9" s="20" t="str">
        <f aca="true">IF(G9="","",IF(K9="Completada","Cerrada",IF(TODAY()&gt;G9,"Retrasada","En plazo")))</f>
        <v/>
      </c>
      <c r="N9" s="18"/>
    </row>
    <row r="10" customFormat="false" ht="15" hidden="false" customHeight="false" outlineLevel="0" collapsed="false">
      <c r="A10" s="18" t="s">
        <v>59</v>
      </c>
      <c r="B10" s="18" t="s">
        <v>51</v>
      </c>
      <c r="C10" s="18" t="s">
        <v>60</v>
      </c>
      <c r="D10" s="18" t="s">
        <v>35</v>
      </c>
      <c r="E10" s="18" t="s">
        <v>47</v>
      </c>
      <c r="F10" s="19"/>
      <c r="G10" s="19"/>
      <c r="H10" s="20" t="str">
        <f aca="false">IF(OR(F10="",G10=""),"",NETWORKDAYS(F10,G10))</f>
        <v/>
      </c>
      <c r="I10" s="18"/>
      <c r="J10" s="18" t="s">
        <v>61</v>
      </c>
      <c r="K10" s="18" t="s">
        <v>49</v>
      </c>
      <c r="L10" s="21" t="n">
        <v>0</v>
      </c>
      <c r="M10" s="20" t="str">
        <f aca="true">IF(G10="","",IF(K10="Completada","Cerrada",IF(TODAY()&gt;G10,"Retrasada","En plazo")))</f>
        <v/>
      </c>
      <c r="N10" s="18"/>
    </row>
    <row r="11" customFormat="false" ht="22.35" hidden="false" customHeight="false" outlineLevel="0" collapsed="false">
      <c r="A11" s="18" t="s">
        <v>62</v>
      </c>
      <c r="B11" s="18" t="s">
        <v>63</v>
      </c>
      <c r="C11" s="18" t="s">
        <v>64</v>
      </c>
      <c r="D11" s="18" t="s">
        <v>65</v>
      </c>
      <c r="E11" s="18" t="s">
        <v>47</v>
      </c>
      <c r="F11" s="19"/>
      <c r="G11" s="19"/>
      <c r="H11" s="20" t="str">
        <f aca="false">IF(OR(F11="",G11=""),"",NETWORKDAYS(F11,G11))</f>
        <v/>
      </c>
      <c r="I11" s="18"/>
      <c r="J11" s="18" t="s">
        <v>66</v>
      </c>
      <c r="K11" s="18" t="s">
        <v>49</v>
      </c>
      <c r="L11" s="21" t="n">
        <v>0</v>
      </c>
      <c r="M11" s="20" t="str">
        <f aca="true">IF(G11="","",IF(K11="Completada","Cerrada",IF(TODAY()&gt;G11,"Retrasada","En plazo")))</f>
        <v/>
      </c>
      <c r="N11" s="18"/>
    </row>
    <row r="12" customFormat="false" ht="15" hidden="false" customHeight="false" outlineLevel="0" collapsed="false">
      <c r="A12" s="18" t="s">
        <v>67</v>
      </c>
      <c r="B12" s="18" t="s">
        <v>63</v>
      </c>
      <c r="C12" s="18" t="s">
        <v>68</v>
      </c>
      <c r="D12" s="18" t="s">
        <v>69</v>
      </c>
      <c r="E12" s="18" t="s">
        <v>47</v>
      </c>
      <c r="F12" s="19"/>
      <c r="G12" s="19"/>
      <c r="H12" s="20" t="str">
        <f aca="false">IF(OR(F12="",G12=""),"",NETWORKDAYS(F12,G12))</f>
        <v/>
      </c>
      <c r="I12" s="18"/>
      <c r="J12" s="18" t="s">
        <v>70</v>
      </c>
      <c r="K12" s="18" t="s">
        <v>49</v>
      </c>
      <c r="L12" s="21" t="n">
        <v>0</v>
      </c>
      <c r="M12" s="20" t="str">
        <f aca="true">IF(G12="","",IF(K12="Completada","Cerrada",IF(TODAY()&gt;G12,"Retrasada","En plazo")))</f>
        <v/>
      </c>
      <c r="N12" s="18"/>
    </row>
    <row r="13" customFormat="false" ht="15" hidden="false" customHeight="false" outlineLevel="0" collapsed="false">
      <c r="A13" s="18" t="s">
        <v>71</v>
      </c>
      <c r="B13" s="18" t="s">
        <v>63</v>
      </c>
      <c r="C13" s="18" t="s">
        <v>72</v>
      </c>
      <c r="D13" s="18" t="s">
        <v>73</v>
      </c>
      <c r="E13" s="18" t="s">
        <v>36</v>
      </c>
      <c r="F13" s="19"/>
      <c r="G13" s="19"/>
      <c r="H13" s="20" t="str">
        <f aca="false">IF(OR(F13="",G13=""),"",NETWORKDAYS(F13,G13))</f>
        <v/>
      </c>
      <c r="I13" s="18"/>
      <c r="J13" s="18" t="s">
        <v>74</v>
      </c>
      <c r="K13" s="18" t="s">
        <v>49</v>
      </c>
      <c r="L13" s="21" t="n">
        <v>0</v>
      </c>
      <c r="M13" s="20" t="str">
        <f aca="true">IF(G13="","",IF(K13="Completada","Cerrada",IF(TODAY()&gt;G13,"Retrasada","En plazo")))</f>
        <v/>
      </c>
      <c r="N13" s="18"/>
    </row>
    <row r="14" customFormat="false" ht="15" hidden="false" customHeight="false" outlineLevel="0" collapsed="false">
      <c r="A14" s="18" t="s">
        <v>75</v>
      </c>
      <c r="B14" s="18" t="s">
        <v>63</v>
      </c>
      <c r="C14" s="18" t="s">
        <v>76</v>
      </c>
      <c r="D14" s="18" t="s">
        <v>77</v>
      </c>
      <c r="E14" s="18" t="s">
        <v>47</v>
      </c>
      <c r="F14" s="19"/>
      <c r="G14" s="19"/>
      <c r="H14" s="20" t="str">
        <f aca="false">IF(OR(F14="",G14=""),"",NETWORKDAYS(F14,G14))</f>
        <v/>
      </c>
      <c r="I14" s="18"/>
      <c r="J14" s="18" t="s">
        <v>78</v>
      </c>
      <c r="K14" s="18" t="s">
        <v>49</v>
      </c>
      <c r="L14" s="21" t="n">
        <v>0</v>
      </c>
      <c r="M14" s="20" t="str">
        <f aca="true">IF(G14="","",IF(K14="Completada","Cerrada",IF(TODAY()&gt;G14,"Retrasada","En plazo")))</f>
        <v/>
      </c>
      <c r="N14" s="18"/>
    </row>
    <row r="15" customFormat="false" ht="15" hidden="false" customHeight="false" outlineLevel="0" collapsed="false">
      <c r="A15" s="18" t="s">
        <v>79</v>
      </c>
      <c r="B15" s="18" t="s">
        <v>63</v>
      </c>
      <c r="C15" s="18" t="s">
        <v>80</v>
      </c>
      <c r="D15" s="18" t="s">
        <v>81</v>
      </c>
      <c r="E15" s="18" t="s">
        <v>36</v>
      </c>
      <c r="F15" s="19"/>
      <c r="G15" s="19"/>
      <c r="H15" s="20" t="str">
        <f aca="false">IF(OR(F15="",G15=""),"",NETWORKDAYS(F15,G15))</f>
        <v/>
      </c>
      <c r="I15" s="18"/>
      <c r="J15" s="18" t="s">
        <v>82</v>
      </c>
      <c r="K15" s="18" t="s">
        <v>49</v>
      </c>
      <c r="L15" s="21" t="n">
        <v>0</v>
      </c>
      <c r="M15" s="20" t="str">
        <f aca="true">IF(G15="","",IF(K15="Completada","Cerrada",IF(TODAY()&gt;G15,"Retrasada","En plazo")))</f>
        <v/>
      </c>
      <c r="N15" s="18"/>
    </row>
    <row r="16" customFormat="false" ht="15" hidden="false" customHeight="false" outlineLevel="0" collapsed="false">
      <c r="A16" s="18" t="s">
        <v>83</v>
      </c>
      <c r="B16" s="18" t="s">
        <v>63</v>
      </c>
      <c r="C16" s="18" t="s">
        <v>84</v>
      </c>
      <c r="D16" s="18" t="s">
        <v>41</v>
      </c>
      <c r="E16" s="18" t="s">
        <v>36</v>
      </c>
      <c r="F16" s="19"/>
      <c r="G16" s="19"/>
      <c r="H16" s="20" t="str">
        <f aca="false">IF(OR(F16="",G16=""),"",NETWORKDAYS(F16,G16))</f>
        <v/>
      </c>
      <c r="I16" s="18"/>
      <c r="J16" s="18" t="s">
        <v>85</v>
      </c>
      <c r="K16" s="18" t="s">
        <v>49</v>
      </c>
      <c r="L16" s="21" t="n">
        <v>0</v>
      </c>
      <c r="M16" s="20" t="str">
        <f aca="true">IF(G16="","",IF(K16="Completada","Cerrada",IF(TODAY()&gt;G16,"Retrasada","En plazo")))</f>
        <v/>
      </c>
      <c r="N16" s="18"/>
    </row>
    <row r="17" customFormat="false" ht="15" hidden="false" customHeight="false" outlineLevel="0" collapsed="false">
      <c r="A17" s="18" t="s">
        <v>86</v>
      </c>
      <c r="B17" s="18" t="s">
        <v>87</v>
      </c>
      <c r="C17" s="18" t="s">
        <v>88</v>
      </c>
      <c r="D17" s="18" t="s">
        <v>89</v>
      </c>
      <c r="E17" s="18" t="s">
        <v>47</v>
      </c>
      <c r="F17" s="19"/>
      <c r="G17" s="19"/>
      <c r="H17" s="20" t="str">
        <f aca="false">IF(OR(F17="",G17=""),"",NETWORKDAYS(F17,G17))</f>
        <v/>
      </c>
      <c r="I17" s="18"/>
      <c r="J17" s="18" t="s">
        <v>90</v>
      </c>
      <c r="K17" s="18" t="s">
        <v>49</v>
      </c>
      <c r="L17" s="21" t="n">
        <v>0</v>
      </c>
      <c r="M17" s="20" t="str">
        <f aca="true">IF(G17="","",IF(K17="Completada","Cerrada",IF(TODAY()&gt;G17,"Retrasada","En plazo")))</f>
        <v/>
      </c>
      <c r="N17" s="18"/>
    </row>
    <row r="18" customFormat="false" ht="15" hidden="false" customHeight="false" outlineLevel="0" collapsed="false">
      <c r="A18" s="18" t="s">
        <v>91</v>
      </c>
      <c r="B18" s="18" t="s">
        <v>87</v>
      </c>
      <c r="C18" s="18" t="s">
        <v>92</v>
      </c>
      <c r="D18" s="18" t="s">
        <v>93</v>
      </c>
      <c r="E18" s="18" t="s">
        <v>94</v>
      </c>
      <c r="F18" s="19"/>
      <c r="G18" s="19"/>
      <c r="H18" s="20" t="str">
        <f aca="false">IF(OR(F18="",G18=""),"",NETWORKDAYS(F18,G18))</f>
        <v/>
      </c>
      <c r="I18" s="18"/>
      <c r="J18" s="18" t="s">
        <v>95</v>
      </c>
      <c r="K18" s="18" t="s">
        <v>49</v>
      </c>
      <c r="L18" s="21" t="n">
        <v>0</v>
      </c>
      <c r="M18" s="20" t="str">
        <f aca="true">IF(G18="","",IF(K18="Completada","Cerrada",IF(TODAY()&gt;G18,"Retrasada","En plazo")))</f>
        <v/>
      </c>
      <c r="N18" s="18"/>
    </row>
    <row r="19" customFormat="false" ht="15" hidden="false" customHeight="false" outlineLevel="0" collapsed="false">
      <c r="A19" s="18" t="s">
        <v>96</v>
      </c>
      <c r="B19" s="18" t="s">
        <v>87</v>
      </c>
      <c r="C19" s="18" t="s">
        <v>97</v>
      </c>
      <c r="D19" s="18" t="s">
        <v>98</v>
      </c>
      <c r="E19" s="18" t="s">
        <v>47</v>
      </c>
      <c r="F19" s="19"/>
      <c r="G19" s="19"/>
      <c r="H19" s="20" t="str">
        <f aca="false">IF(OR(F19="",G19=""),"",NETWORKDAYS(F19,G19))</f>
        <v/>
      </c>
      <c r="I19" s="18"/>
      <c r="J19" s="18" t="s">
        <v>99</v>
      </c>
      <c r="K19" s="18" t="s">
        <v>49</v>
      </c>
      <c r="L19" s="21" t="n">
        <v>0</v>
      </c>
      <c r="M19" s="20" t="str">
        <f aca="true">IF(G19="","",IF(K19="Completada","Cerrada",IF(TODAY()&gt;G19,"Retrasada","En plazo")))</f>
        <v/>
      </c>
      <c r="N19" s="18"/>
    </row>
    <row r="20" customFormat="false" ht="15" hidden="false" customHeight="false" outlineLevel="0" collapsed="false">
      <c r="A20" s="18" t="s">
        <v>100</v>
      </c>
      <c r="B20" s="18" t="s">
        <v>87</v>
      </c>
      <c r="C20" s="18" t="s">
        <v>101</v>
      </c>
      <c r="D20" s="18" t="s">
        <v>102</v>
      </c>
      <c r="E20" s="18" t="s">
        <v>47</v>
      </c>
      <c r="F20" s="19"/>
      <c r="G20" s="19"/>
      <c r="H20" s="20" t="str">
        <f aca="false">IF(OR(F20="",G20=""),"",NETWORKDAYS(F20,G20))</f>
        <v/>
      </c>
      <c r="I20" s="18"/>
      <c r="J20" s="18" t="s">
        <v>103</v>
      </c>
      <c r="K20" s="18" t="s">
        <v>49</v>
      </c>
      <c r="L20" s="21" t="n">
        <v>0</v>
      </c>
      <c r="M20" s="20" t="str">
        <f aca="true">IF(G20="","",IF(K20="Completada","Cerrada",IF(TODAY()&gt;G20,"Retrasada","En plazo")))</f>
        <v/>
      </c>
      <c r="N20" s="18"/>
    </row>
    <row r="21" customFormat="false" ht="15" hidden="false" customHeight="false" outlineLevel="0" collapsed="false">
      <c r="A21" s="18" t="s">
        <v>104</v>
      </c>
      <c r="B21" s="18" t="s">
        <v>87</v>
      </c>
      <c r="C21" s="18" t="s">
        <v>105</v>
      </c>
      <c r="D21" s="18" t="s">
        <v>106</v>
      </c>
      <c r="E21" s="18" t="s">
        <v>47</v>
      </c>
      <c r="F21" s="19"/>
      <c r="G21" s="19"/>
      <c r="H21" s="20" t="str">
        <f aca="false">IF(OR(F21="",G21=""),"",NETWORKDAYS(F21,G21))</f>
        <v/>
      </c>
      <c r="I21" s="18"/>
      <c r="J21" s="18" t="s">
        <v>107</v>
      </c>
      <c r="K21" s="18" t="s">
        <v>49</v>
      </c>
      <c r="L21" s="21" t="n">
        <v>0</v>
      </c>
      <c r="M21" s="20" t="str">
        <f aca="true">IF(G21="","",IF(K21="Completada","Cerrada",IF(TODAY()&gt;G21,"Retrasada","En plazo")))</f>
        <v/>
      </c>
      <c r="N21" s="18"/>
    </row>
    <row r="22" customFormat="false" ht="15" hidden="false" customHeight="false" outlineLevel="0" collapsed="false">
      <c r="A22" s="18" t="s">
        <v>108</v>
      </c>
      <c r="B22" s="18" t="s">
        <v>87</v>
      </c>
      <c r="C22" s="18" t="s">
        <v>109</v>
      </c>
      <c r="D22" s="18" t="s">
        <v>110</v>
      </c>
      <c r="E22" s="18" t="s">
        <v>111</v>
      </c>
      <c r="F22" s="19"/>
      <c r="G22" s="19"/>
      <c r="H22" s="20" t="str">
        <f aca="false">IF(OR(F22="",G22=""),"",NETWORKDAYS(F22,G22))</f>
        <v/>
      </c>
      <c r="I22" s="18"/>
      <c r="J22" s="18" t="s">
        <v>112</v>
      </c>
      <c r="K22" s="18" t="s">
        <v>49</v>
      </c>
      <c r="L22" s="21" t="n">
        <v>0</v>
      </c>
      <c r="M22" s="20" t="str">
        <f aca="true">IF(G22="","",IF(K22="Completada","Cerrada",IF(TODAY()&gt;G22,"Retrasada","En plazo")))</f>
        <v/>
      </c>
      <c r="N22" s="18"/>
    </row>
    <row r="23" customFormat="false" ht="15" hidden="false" customHeight="false" outlineLevel="0" collapsed="false">
      <c r="A23" s="18" t="s">
        <v>113</v>
      </c>
      <c r="B23" s="18" t="s">
        <v>87</v>
      </c>
      <c r="C23" s="18" t="s">
        <v>114</v>
      </c>
      <c r="D23" s="18" t="s">
        <v>115</v>
      </c>
      <c r="E23" s="18" t="s">
        <v>116</v>
      </c>
      <c r="F23" s="19"/>
      <c r="G23" s="19"/>
      <c r="H23" s="20" t="str">
        <f aca="false">IF(OR(F23="",G23=""),"",NETWORKDAYS(F23,G23))</f>
        <v/>
      </c>
      <c r="I23" s="18"/>
      <c r="J23" s="18" t="s">
        <v>117</v>
      </c>
      <c r="K23" s="18" t="s">
        <v>49</v>
      </c>
      <c r="L23" s="21" t="n">
        <v>0</v>
      </c>
      <c r="M23" s="20" t="str">
        <f aca="true">IF(G23="","",IF(K23="Completada","Cerrada",IF(TODAY()&gt;G23,"Retrasada","En plazo")))</f>
        <v/>
      </c>
      <c r="N23" s="18"/>
    </row>
    <row r="24" customFormat="false" ht="15" hidden="false" customHeight="false" outlineLevel="0" collapsed="false">
      <c r="A24" s="18" t="s">
        <v>118</v>
      </c>
      <c r="B24" s="18" t="s">
        <v>119</v>
      </c>
      <c r="C24" s="18" t="s">
        <v>120</v>
      </c>
      <c r="D24" s="18" t="s">
        <v>121</v>
      </c>
      <c r="E24" s="18" t="s">
        <v>47</v>
      </c>
      <c r="F24" s="19"/>
      <c r="G24" s="19"/>
      <c r="H24" s="20" t="str">
        <f aca="false">IF(OR(F24="",G24=""),"",NETWORKDAYS(F24,G24))</f>
        <v/>
      </c>
      <c r="I24" s="18"/>
      <c r="J24" s="18" t="s">
        <v>122</v>
      </c>
      <c r="K24" s="18" t="s">
        <v>49</v>
      </c>
      <c r="L24" s="21" t="n">
        <v>0</v>
      </c>
      <c r="M24" s="20" t="str">
        <f aca="true">IF(G24="","",IF(K24="Completada","Cerrada",IF(TODAY()&gt;G24,"Retrasada","En plazo")))</f>
        <v/>
      </c>
      <c r="N24" s="18"/>
    </row>
    <row r="25" customFormat="false" ht="22.35" hidden="false" customHeight="false" outlineLevel="0" collapsed="false">
      <c r="A25" s="18" t="s">
        <v>123</v>
      </c>
      <c r="B25" s="18" t="s">
        <v>119</v>
      </c>
      <c r="C25" s="18" t="s">
        <v>124</v>
      </c>
      <c r="D25" s="18" t="s">
        <v>57</v>
      </c>
      <c r="E25" s="18" t="s">
        <v>58</v>
      </c>
      <c r="F25" s="19"/>
      <c r="G25" s="19"/>
      <c r="H25" s="20" t="str">
        <f aca="false">IF(OR(F25="",G25=""),"",NETWORKDAYS(F25,G25))</f>
        <v/>
      </c>
      <c r="I25" s="18"/>
      <c r="J25" s="18" t="s">
        <v>125</v>
      </c>
      <c r="K25" s="18" t="s">
        <v>49</v>
      </c>
      <c r="L25" s="21" t="n">
        <v>0</v>
      </c>
      <c r="M25" s="20" t="str">
        <f aca="true">IF(G25="","",IF(K25="Completada","Cerrada",IF(TODAY()&gt;G25,"Retrasada","En plazo")))</f>
        <v/>
      </c>
      <c r="N25" s="18"/>
    </row>
    <row r="26" customFormat="false" ht="22.35" hidden="false" customHeight="false" outlineLevel="0" collapsed="false">
      <c r="A26" s="18" t="s">
        <v>126</v>
      </c>
      <c r="B26" s="18" t="s">
        <v>119</v>
      </c>
      <c r="C26" s="18" t="s">
        <v>127</v>
      </c>
      <c r="D26" s="18" t="s">
        <v>128</v>
      </c>
      <c r="E26" s="18" t="s">
        <v>129</v>
      </c>
      <c r="F26" s="19"/>
      <c r="G26" s="19"/>
      <c r="H26" s="20" t="str">
        <f aca="false">IF(OR(F26="",G26=""),"",NETWORKDAYS(F26,G26))</f>
        <v/>
      </c>
      <c r="I26" s="18"/>
      <c r="J26" s="18" t="s">
        <v>130</v>
      </c>
      <c r="K26" s="18" t="s">
        <v>49</v>
      </c>
      <c r="L26" s="21" t="n">
        <v>0</v>
      </c>
      <c r="M26" s="20" t="str">
        <f aca="true">IF(G26="","",IF(K26="Completada","Cerrada",IF(TODAY()&gt;G26,"Retrasada","En plazo")))</f>
        <v/>
      </c>
      <c r="N26" s="18"/>
    </row>
    <row r="27" customFormat="false" ht="22.35" hidden="false" customHeight="false" outlineLevel="0" collapsed="false">
      <c r="A27" s="18" t="s">
        <v>131</v>
      </c>
      <c r="B27" s="18" t="s">
        <v>119</v>
      </c>
      <c r="C27" s="18" t="s">
        <v>132</v>
      </c>
      <c r="D27" s="18" t="s">
        <v>133</v>
      </c>
      <c r="E27" s="18" t="s">
        <v>134</v>
      </c>
      <c r="F27" s="19"/>
      <c r="G27" s="19"/>
      <c r="H27" s="20" t="str">
        <f aca="false">IF(OR(F27="",G27=""),"",NETWORKDAYS(F27,G27))</f>
        <v/>
      </c>
      <c r="I27" s="18"/>
      <c r="J27" s="18" t="s">
        <v>135</v>
      </c>
      <c r="K27" s="18" t="s">
        <v>49</v>
      </c>
      <c r="L27" s="21" t="n">
        <v>0</v>
      </c>
      <c r="M27" s="20" t="str">
        <f aca="true">IF(G27="","",IF(K27="Completada","Cerrada",IF(TODAY()&gt;G27,"Retrasada","En plazo")))</f>
        <v/>
      </c>
      <c r="N27" s="18"/>
    </row>
    <row r="28" customFormat="false" ht="15" hidden="false" customHeight="false" outlineLevel="0" collapsed="false">
      <c r="A28" s="18" t="s">
        <v>136</v>
      </c>
      <c r="B28" s="18" t="s">
        <v>119</v>
      </c>
      <c r="C28" s="18" t="s">
        <v>137</v>
      </c>
      <c r="D28" s="18" t="s">
        <v>46</v>
      </c>
      <c r="E28" s="18" t="s">
        <v>47</v>
      </c>
      <c r="F28" s="19"/>
      <c r="G28" s="19"/>
      <c r="H28" s="20" t="str">
        <f aca="false">IF(OR(F28="",G28=""),"",NETWORKDAYS(F28,G28))</f>
        <v/>
      </c>
      <c r="I28" s="18"/>
      <c r="J28" s="18" t="s">
        <v>138</v>
      </c>
      <c r="K28" s="18" t="s">
        <v>49</v>
      </c>
      <c r="L28" s="21" t="n">
        <v>0</v>
      </c>
      <c r="M28" s="20" t="str">
        <f aca="true">IF(G28="","",IF(K28="Completada","Cerrada",IF(TODAY()&gt;G28,"Retrasada","En plazo")))</f>
        <v/>
      </c>
      <c r="N28" s="18"/>
    </row>
    <row r="29" customFormat="false" ht="15" hidden="false" customHeight="false" outlineLevel="0" collapsed="false">
      <c r="A29" s="18" t="s">
        <v>139</v>
      </c>
      <c r="B29" s="18" t="s">
        <v>119</v>
      </c>
      <c r="C29" s="18" t="s">
        <v>140</v>
      </c>
      <c r="D29" s="18" t="s">
        <v>141</v>
      </c>
      <c r="E29" s="18" t="s">
        <v>47</v>
      </c>
      <c r="F29" s="19"/>
      <c r="G29" s="19"/>
      <c r="H29" s="20" t="str">
        <f aca="false">IF(OR(F29="",G29=""),"",NETWORKDAYS(F29,G29))</f>
        <v/>
      </c>
      <c r="I29" s="18"/>
      <c r="J29" s="18" t="s">
        <v>142</v>
      </c>
      <c r="K29" s="18" t="s">
        <v>49</v>
      </c>
      <c r="L29" s="21" t="n">
        <v>0</v>
      </c>
      <c r="M29" s="20" t="str">
        <f aca="true">IF(G29="","",IF(K29="Completada","Cerrada",IF(TODAY()&gt;G29,"Retrasada","En plazo")))</f>
        <v/>
      </c>
      <c r="N29" s="18"/>
    </row>
    <row r="30" customFormat="false" ht="15" hidden="false" customHeight="false" outlineLevel="0" collapsed="false">
      <c r="A30" s="18" t="s">
        <v>143</v>
      </c>
      <c r="B30" s="18" t="s">
        <v>144</v>
      </c>
      <c r="C30" s="18" t="s">
        <v>145</v>
      </c>
      <c r="D30" s="18" t="s">
        <v>146</v>
      </c>
      <c r="E30" s="18" t="s">
        <v>47</v>
      </c>
      <c r="F30" s="19"/>
      <c r="G30" s="19"/>
      <c r="H30" s="20" t="str">
        <f aca="false">IF(OR(F30="",G30=""),"",NETWORKDAYS(F30,G30))</f>
        <v/>
      </c>
      <c r="I30" s="18"/>
      <c r="J30" s="18" t="s">
        <v>147</v>
      </c>
      <c r="K30" s="18" t="s">
        <v>49</v>
      </c>
      <c r="L30" s="21" t="n">
        <v>0</v>
      </c>
      <c r="M30" s="20" t="str">
        <f aca="true">IF(G30="","",IF(K30="Completada","Cerrada",IF(TODAY()&gt;G30,"Retrasada","En plazo")))</f>
        <v/>
      </c>
      <c r="N30" s="18"/>
    </row>
    <row r="31" customFormat="false" ht="22.35" hidden="false" customHeight="false" outlineLevel="0" collapsed="false">
      <c r="A31" s="18" t="s">
        <v>148</v>
      </c>
      <c r="B31" s="18" t="s">
        <v>144</v>
      </c>
      <c r="C31" s="18" t="s">
        <v>149</v>
      </c>
      <c r="D31" s="18" t="s">
        <v>150</v>
      </c>
      <c r="E31" s="18" t="s">
        <v>151</v>
      </c>
      <c r="F31" s="19"/>
      <c r="G31" s="19"/>
      <c r="H31" s="20" t="str">
        <f aca="false">IF(OR(F31="",G31=""),"",NETWORKDAYS(F31,G31))</f>
        <v/>
      </c>
      <c r="I31" s="18"/>
      <c r="J31" s="18" t="s">
        <v>152</v>
      </c>
      <c r="K31" s="18" t="s">
        <v>49</v>
      </c>
      <c r="L31" s="21" t="n">
        <v>0</v>
      </c>
      <c r="M31" s="20" t="str">
        <f aca="true">IF(G31="","",IF(K31="Completada","Cerrada",IF(TODAY()&gt;G31,"Retrasada","En plazo")))</f>
        <v/>
      </c>
      <c r="N31" s="18"/>
    </row>
    <row r="32" customFormat="false" ht="15" hidden="false" customHeight="false" outlineLevel="0" collapsed="false">
      <c r="A32" s="18" t="s">
        <v>153</v>
      </c>
      <c r="B32" s="18" t="s">
        <v>154</v>
      </c>
      <c r="C32" s="18" t="s">
        <v>155</v>
      </c>
      <c r="D32" s="18" t="s">
        <v>156</v>
      </c>
      <c r="E32" s="18" t="s">
        <v>47</v>
      </c>
      <c r="F32" s="19"/>
      <c r="G32" s="19"/>
      <c r="H32" s="20" t="str">
        <f aca="false">IF(OR(F32="",G32=""),"",NETWORKDAYS(F32,G32))</f>
        <v/>
      </c>
      <c r="I32" s="18"/>
      <c r="J32" s="18" t="s">
        <v>157</v>
      </c>
      <c r="K32" s="18" t="s">
        <v>49</v>
      </c>
      <c r="L32" s="21" t="n">
        <v>0</v>
      </c>
      <c r="M32" s="20" t="str">
        <f aca="true">IF(G32="","",IF(K32="Completada","Cerrada",IF(TODAY()&gt;G32,"Retrasada","En plazo")))</f>
        <v/>
      </c>
      <c r="N32" s="18"/>
    </row>
    <row r="33" customFormat="false" ht="15" hidden="false" customHeight="false" outlineLevel="0" collapsed="false">
      <c r="A33" s="18" t="s">
        <v>158</v>
      </c>
      <c r="B33" s="18" t="s">
        <v>154</v>
      </c>
      <c r="C33" s="18" t="s">
        <v>159</v>
      </c>
      <c r="D33" s="18" t="s">
        <v>156</v>
      </c>
      <c r="E33" s="18" t="s">
        <v>160</v>
      </c>
      <c r="F33" s="19"/>
      <c r="G33" s="19"/>
      <c r="H33" s="20" t="str">
        <f aca="false">IF(OR(F33="",G33=""),"",NETWORKDAYS(F33,G33))</f>
        <v/>
      </c>
      <c r="I33" s="18"/>
      <c r="J33" s="18" t="s">
        <v>161</v>
      </c>
      <c r="K33" s="18" t="s">
        <v>49</v>
      </c>
      <c r="L33" s="21" t="n">
        <v>0</v>
      </c>
      <c r="M33" s="20" t="str">
        <f aca="true">IF(G33="","",IF(K33="Completada","Cerrada",IF(TODAY()&gt;G33,"Retrasada","En plazo")))</f>
        <v/>
      </c>
      <c r="N33" s="18"/>
    </row>
    <row r="34" customFormat="false" ht="15" hidden="false" customHeight="false" outlineLevel="0" collapsed="false">
      <c r="A34" s="18" t="s">
        <v>162</v>
      </c>
      <c r="B34" s="18" t="s">
        <v>154</v>
      </c>
      <c r="C34" s="18" t="s">
        <v>163</v>
      </c>
      <c r="D34" s="18" t="s">
        <v>164</v>
      </c>
      <c r="E34" s="18" t="s">
        <v>36</v>
      </c>
      <c r="F34" s="19"/>
      <c r="G34" s="19"/>
      <c r="H34" s="20" t="str">
        <f aca="false">IF(OR(F34="",G34=""),"",NETWORKDAYS(F34,G34))</f>
        <v/>
      </c>
      <c r="I34" s="18"/>
      <c r="J34" s="18" t="s">
        <v>165</v>
      </c>
      <c r="K34" s="18" t="s">
        <v>49</v>
      </c>
      <c r="L34" s="21" t="n">
        <v>0</v>
      </c>
      <c r="M34" s="20" t="str">
        <f aca="true">IF(G34="","",IF(K34="Completada","Cerrada",IF(TODAY()&gt;G34,"Retrasada","En plazo")))</f>
        <v/>
      </c>
      <c r="N34" s="18"/>
    </row>
    <row r="35" customFormat="false" ht="15" hidden="false" customHeight="false" outlineLevel="0" collapsed="false">
      <c r="A35" s="18" t="s">
        <v>166</v>
      </c>
      <c r="B35" s="18" t="s">
        <v>154</v>
      </c>
      <c r="C35" s="18" t="s">
        <v>167</v>
      </c>
      <c r="D35" s="18" t="s">
        <v>168</v>
      </c>
      <c r="E35" s="18" t="s">
        <v>169</v>
      </c>
      <c r="F35" s="19"/>
      <c r="G35" s="19"/>
      <c r="H35" s="20" t="str">
        <f aca="false">IF(OR(F35="",G35=""),"",NETWORKDAYS(F35,G35))</f>
        <v/>
      </c>
      <c r="I35" s="18"/>
      <c r="J35" s="18" t="s">
        <v>170</v>
      </c>
      <c r="K35" s="18" t="s">
        <v>49</v>
      </c>
      <c r="L35" s="21" t="n">
        <v>0</v>
      </c>
      <c r="M35" s="20" t="str">
        <f aca="true">IF(G35="","",IF(K35="Completada","Cerrada",IF(TODAY()&gt;G35,"Retrasada","En plazo")))</f>
        <v/>
      </c>
      <c r="N35" s="18"/>
    </row>
    <row r="36" customFormat="false" ht="15" hidden="false" customHeight="false" outlineLevel="0" collapsed="false">
      <c r="A36" s="18" t="s">
        <v>171</v>
      </c>
      <c r="B36" s="18" t="s">
        <v>172</v>
      </c>
      <c r="C36" s="18" t="s">
        <v>173</v>
      </c>
      <c r="D36" s="18" t="s">
        <v>174</v>
      </c>
      <c r="E36" s="18" t="s">
        <v>36</v>
      </c>
      <c r="F36" s="19"/>
      <c r="G36" s="19"/>
      <c r="H36" s="20" t="str">
        <f aca="false">IF(OR(F36="",G36=""),"",NETWORKDAYS(F36,G36))</f>
        <v/>
      </c>
      <c r="I36" s="18"/>
      <c r="J36" s="18" t="s">
        <v>175</v>
      </c>
      <c r="K36" s="18" t="s">
        <v>49</v>
      </c>
      <c r="L36" s="21" t="n">
        <v>0</v>
      </c>
      <c r="M36" s="20" t="str">
        <f aca="true">IF(G36="","",IF(K36="Completada","Cerrada",IF(TODAY()&gt;G36,"Retrasada","En plazo")))</f>
        <v/>
      </c>
      <c r="N36" s="18"/>
    </row>
    <row r="37" customFormat="false" ht="15" hidden="false" customHeight="false" outlineLevel="0" collapsed="false">
      <c r="A37" s="18" t="s">
        <v>176</v>
      </c>
      <c r="B37" s="18" t="s">
        <v>172</v>
      </c>
      <c r="C37" s="18" t="s">
        <v>177</v>
      </c>
      <c r="D37" s="18" t="s">
        <v>174</v>
      </c>
      <c r="E37" s="18" t="s">
        <v>47</v>
      </c>
      <c r="F37" s="19"/>
      <c r="G37" s="19"/>
      <c r="H37" s="20" t="str">
        <f aca="false">IF(OR(F37="",G37=""),"",NETWORKDAYS(F37,G37))</f>
        <v/>
      </c>
      <c r="I37" s="18"/>
      <c r="J37" s="18" t="s">
        <v>178</v>
      </c>
      <c r="K37" s="18" t="s">
        <v>49</v>
      </c>
      <c r="L37" s="21" t="n">
        <v>0</v>
      </c>
      <c r="M37" s="20" t="str">
        <f aca="true">IF(G37="","",IF(K37="Completada","Cerrada",IF(TODAY()&gt;G37,"Retrasada","En plazo")))</f>
        <v/>
      </c>
      <c r="N37" s="18"/>
    </row>
    <row r="38" customFormat="false" ht="15" hidden="false" customHeight="false" outlineLevel="0" collapsed="false">
      <c r="A38" s="18" t="s">
        <v>179</v>
      </c>
      <c r="B38" s="18" t="s">
        <v>172</v>
      </c>
      <c r="C38" s="18" t="s">
        <v>180</v>
      </c>
      <c r="D38" s="18" t="s">
        <v>174</v>
      </c>
      <c r="E38" s="18" t="s">
        <v>47</v>
      </c>
      <c r="F38" s="19"/>
      <c r="G38" s="19"/>
      <c r="H38" s="20" t="str">
        <f aca="false">IF(OR(F38="",G38=""),"",NETWORKDAYS(F38,G38))</f>
        <v/>
      </c>
      <c r="I38" s="18"/>
      <c r="J38" s="18" t="s">
        <v>181</v>
      </c>
      <c r="K38" s="18" t="s">
        <v>49</v>
      </c>
      <c r="L38" s="21" t="n">
        <v>0</v>
      </c>
      <c r="M38" s="20" t="str">
        <f aca="true">IF(G38="","",IF(K38="Completada","Cerrada",IF(TODAY()&gt;G38,"Retrasada","En plazo")))</f>
        <v/>
      </c>
      <c r="N38" s="18"/>
    </row>
    <row r="39" customFormat="false" ht="15" hidden="false" customHeight="false" outlineLevel="0" collapsed="false">
      <c r="A39" s="18"/>
      <c r="B39" s="18"/>
      <c r="C39" s="18"/>
      <c r="D39" s="18"/>
      <c r="E39" s="18"/>
      <c r="F39" s="19"/>
      <c r="G39" s="19"/>
      <c r="H39" s="20" t="str">
        <f aca="false">IF(OR(F39="",G39=""),"",NETWORKDAYS(F39,G39))</f>
        <v/>
      </c>
      <c r="I39" s="18"/>
      <c r="J39" s="18"/>
      <c r="K39" s="18"/>
      <c r="L39" s="21"/>
      <c r="M39" s="20" t="str">
        <f aca="true">IF(G39="","",IF(K39="Completada","Cerrada",IF(TODAY()&gt;G39,"Retrasada","En plazo")))</f>
        <v/>
      </c>
      <c r="N39" s="18"/>
    </row>
    <row r="40" customFormat="false" ht="15" hidden="false" customHeight="false" outlineLevel="0" collapsed="false">
      <c r="A40" s="18"/>
      <c r="B40" s="18"/>
      <c r="C40" s="18"/>
      <c r="D40" s="18"/>
      <c r="E40" s="18"/>
      <c r="F40" s="19"/>
      <c r="G40" s="19"/>
      <c r="H40" s="20" t="str">
        <f aca="false">IF(OR(F40="",G40=""),"",NETWORKDAYS(F40,G40))</f>
        <v/>
      </c>
      <c r="I40" s="18"/>
      <c r="J40" s="18"/>
      <c r="K40" s="18"/>
      <c r="L40" s="21"/>
      <c r="M40" s="20" t="str">
        <f aca="true">IF(G40="","",IF(K40="Completada","Cerrada",IF(TODAY()&gt;G40,"Retrasada","En plazo")))</f>
        <v/>
      </c>
      <c r="N40" s="18"/>
    </row>
    <row r="41" customFormat="false" ht="15" hidden="false" customHeight="false" outlineLevel="0" collapsed="false">
      <c r="A41" s="18"/>
      <c r="B41" s="18"/>
      <c r="C41" s="18"/>
      <c r="D41" s="18"/>
      <c r="E41" s="18"/>
      <c r="F41" s="19"/>
      <c r="G41" s="19"/>
      <c r="H41" s="20" t="str">
        <f aca="false">IF(OR(F41="",G41=""),"",NETWORKDAYS(F41,G41))</f>
        <v/>
      </c>
      <c r="I41" s="18"/>
      <c r="J41" s="18"/>
      <c r="K41" s="18"/>
      <c r="L41" s="21"/>
      <c r="M41" s="20" t="str">
        <f aca="true">IF(G41="","",IF(K41="Completada","Cerrada",IF(TODAY()&gt;G41,"Retrasada","En plazo")))</f>
        <v/>
      </c>
      <c r="N41" s="18"/>
    </row>
    <row r="42" customFormat="false" ht="15" hidden="false" customHeight="false" outlineLevel="0" collapsed="false">
      <c r="A42" s="18"/>
      <c r="B42" s="18"/>
      <c r="C42" s="18"/>
      <c r="D42" s="18"/>
      <c r="E42" s="18"/>
      <c r="F42" s="19"/>
      <c r="G42" s="19"/>
      <c r="H42" s="20" t="str">
        <f aca="false">IF(OR(F42="",G42=""),"",NETWORKDAYS(F42,G42))</f>
        <v/>
      </c>
      <c r="I42" s="18"/>
      <c r="J42" s="18"/>
      <c r="K42" s="18"/>
      <c r="L42" s="21"/>
      <c r="M42" s="20" t="str">
        <f aca="true">IF(G42="","",IF(K42="Completada","Cerrada",IF(TODAY()&gt;G42,"Retrasada","En plazo")))</f>
        <v/>
      </c>
      <c r="N42" s="18"/>
    </row>
    <row r="43" customFormat="false" ht="15" hidden="false" customHeight="false" outlineLevel="0" collapsed="false">
      <c r="A43" s="18"/>
      <c r="B43" s="18"/>
      <c r="C43" s="18"/>
      <c r="D43" s="18"/>
      <c r="E43" s="18"/>
      <c r="F43" s="19"/>
      <c r="G43" s="19"/>
      <c r="H43" s="20" t="str">
        <f aca="false">IF(OR(F43="",G43=""),"",NETWORKDAYS(F43,G43))</f>
        <v/>
      </c>
      <c r="I43" s="18"/>
      <c r="J43" s="18"/>
      <c r="K43" s="18"/>
      <c r="L43" s="21"/>
      <c r="M43" s="20" t="str">
        <f aca="true">IF(G43="","",IF(K43="Completada","Cerrada",IF(TODAY()&gt;G43,"Retrasada","En plazo")))</f>
        <v/>
      </c>
      <c r="N43" s="18"/>
    </row>
    <row r="44" customFormat="false" ht="15" hidden="false" customHeight="false" outlineLevel="0" collapsed="false">
      <c r="A44" s="18"/>
      <c r="B44" s="18"/>
      <c r="C44" s="18"/>
      <c r="D44" s="18"/>
      <c r="E44" s="18"/>
      <c r="F44" s="19"/>
      <c r="G44" s="19"/>
      <c r="H44" s="20" t="str">
        <f aca="false">IF(OR(F44="",G44=""),"",NETWORKDAYS(F44,G44))</f>
        <v/>
      </c>
      <c r="I44" s="18"/>
      <c r="J44" s="18"/>
      <c r="K44" s="18"/>
      <c r="L44" s="21"/>
      <c r="M44" s="20" t="str">
        <f aca="true">IF(G44="","",IF(K44="Completada","Cerrada",IF(TODAY()&gt;G44,"Retrasada","En plazo")))</f>
        <v/>
      </c>
      <c r="N44" s="18"/>
    </row>
    <row r="45" customFormat="false" ht="15" hidden="false" customHeight="false" outlineLevel="0" collapsed="false">
      <c r="A45" s="18"/>
      <c r="B45" s="18"/>
      <c r="C45" s="18"/>
      <c r="D45" s="18"/>
      <c r="E45" s="18"/>
      <c r="F45" s="19"/>
      <c r="G45" s="19"/>
      <c r="H45" s="20" t="str">
        <f aca="false">IF(OR(F45="",G45=""),"",NETWORKDAYS(F45,G45))</f>
        <v/>
      </c>
      <c r="I45" s="18"/>
      <c r="J45" s="18"/>
      <c r="K45" s="18"/>
      <c r="L45" s="21"/>
      <c r="M45" s="20" t="str">
        <f aca="true">IF(G45="","",IF(K45="Completada","Cerrada",IF(TODAY()&gt;G45,"Retrasada","En plazo")))</f>
        <v/>
      </c>
      <c r="N45" s="18"/>
    </row>
    <row r="46" customFormat="false" ht="15" hidden="false" customHeight="false" outlineLevel="0" collapsed="false">
      <c r="A46" s="18"/>
      <c r="B46" s="18"/>
      <c r="C46" s="18"/>
      <c r="D46" s="18"/>
      <c r="E46" s="18"/>
      <c r="F46" s="19"/>
      <c r="G46" s="19"/>
      <c r="H46" s="20" t="str">
        <f aca="false">IF(OR(F46="",G46=""),"",NETWORKDAYS(F46,G46))</f>
        <v/>
      </c>
      <c r="I46" s="18"/>
      <c r="J46" s="18"/>
      <c r="K46" s="18"/>
      <c r="L46" s="21"/>
      <c r="M46" s="20" t="str">
        <f aca="true">IF(G46="","",IF(K46="Completada","Cerrada",IF(TODAY()&gt;G46,"Retrasada","En plazo")))</f>
        <v/>
      </c>
      <c r="N46" s="18"/>
    </row>
    <row r="47" customFormat="false" ht="15" hidden="false" customHeight="false" outlineLevel="0" collapsed="false">
      <c r="A47" s="18"/>
      <c r="B47" s="18"/>
      <c r="C47" s="18"/>
      <c r="D47" s="18"/>
      <c r="E47" s="18"/>
      <c r="F47" s="19"/>
      <c r="G47" s="19"/>
      <c r="H47" s="20" t="str">
        <f aca="false">IF(OR(F47="",G47=""),"",NETWORKDAYS(F47,G47))</f>
        <v/>
      </c>
      <c r="I47" s="18"/>
      <c r="J47" s="18"/>
      <c r="K47" s="18"/>
      <c r="L47" s="21"/>
      <c r="M47" s="20" t="str">
        <f aca="true">IF(G47="","",IF(K47="Completada","Cerrada",IF(TODAY()&gt;G47,"Retrasada","En plazo")))</f>
        <v/>
      </c>
      <c r="N47" s="18"/>
    </row>
    <row r="48" customFormat="false" ht="15" hidden="false" customHeight="false" outlineLevel="0" collapsed="false">
      <c r="A48" s="18"/>
      <c r="B48" s="18"/>
      <c r="C48" s="18"/>
      <c r="D48" s="18"/>
      <c r="E48" s="18"/>
      <c r="F48" s="19"/>
      <c r="G48" s="19"/>
      <c r="H48" s="20" t="str">
        <f aca="false">IF(OR(F48="",G48=""),"",NETWORKDAYS(F48,G48))</f>
        <v/>
      </c>
      <c r="I48" s="18"/>
      <c r="J48" s="18"/>
      <c r="K48" s="18"/>
      <c r="L48" s="21"/>
      <c r="M48" s="20" t="str">
        <f aca="true">IF(G48="","",IF(K48="Completada","Cerrada",IF(TODAY()&gt;G48,"Retrasada","En plazo")))</f>
        <v/>
      </c>
      <c r="N48" s="18"/>
    </row>
    <row r="49" customFormat="false" ht="15" hidden="false" customHeight="false" outlineLevel="0" collapsed="false">
      <c r="A49" s="18"/>
      <c r="B49" s="18"/>
      <c r="C49" s="18"/>
      <c r="D49" s="18"/>
      <c r="E49" s="18"/>
      <c r="F49" s="19"/>
      <c r="G49" s="19"/>
      <c r="H49" s="20" t="str">
        <f aca="false">IF(OR(F49="",G49=""),"",NETWORKDAYS(F49,G49))</f>
        <v/>
      </c>
      <c r="I49" s="18"/>
      <c r="J49" s="18"/>
      <c r="K49" s="18"/>
      <c r="L49" s="21"/>
      <c r="M49" s="20" t="str">
        <f aca="true">IF(G49="","",IF(K49="Completada","Cerrada",IF(TODAY()&gt;G49,"Retrasada","En plazo")))</f>
        <v/>
      </c>
      <c r="N49" s="18"/>
    </row>
    <row r="50" customFormat="false" ht="15" hidden="false" customHeight="false" outlineLevel="0" collapsed="false">
      <c r="A50" s="18"/>
      <c r="B50" s="18"/>
      <c r="C50" s="18"/>
      <c r="D50" s="18"/>
      <c r="E50" s="18"/>
      <c r="F50" s="19"/>
      <c r="G50" s="19"/>
      <c r="H50" s="20" t="str">
        <f aca="false">IF(OR(F50="",G50=""),"",NETWORKDAYS(F50,G50))</f>
        <v/>
      </c>
      <c r="I50" s="18"/>
      <c r="J50" s="18"/>
      <c r="K50" s="18"/>
      <c r="L50" s="21"/>
      <c r="M50" s="20" t="str">
        <f aca="true">IF(G50="","",IF(K50="Completada","Cerrada",IF(TODAY()&gt;G50,"Retrasada","En plazo")))</f>
        <v/>
      </c>
      <c r="N50" s="18"/>
    </row>
    <row r="51" customFormat="false" ht="15" hidden="false" customHeight="false" outlineLevel="0" collapsed="false">
      <c r="A51" s="18"/>
      <c r="B51" s="18"/>
      <c r="C51" s="18"/>
      <c r="D51" s="18"/>
      <c r="E51" s="18"/>
      <c r="F51" s="19"/>
      <c r="G51" s="19"/>
      <c r="H51" s="20" t="str">
        <f aca="false">IF(OR(F51="",G51=""),"",NETWORKDAYS(F51,G51))</f>
        <v/>
      </c>
      <c r="I51" s="18"/>
      <c r="J51" s="18"/>
      <c r="K51" s="18"/>
      <c r="L51" s="21"/>
      <c r="M51" s="20" t="str">
        <f aca="true">IF(G51="","",IF(K51="Completada","Cerrada",IF(TODAY()&gt;G51,"Retrasada","En plazo")))</f>
        <v/>
      </c>
      <c r="N51" s="18"/>
    </row>
    <row r="52" customFormat="false" ht="15" hidden="false" customHeight="false" outlineLevel="0" collapsed="false">
      <c r="A52" s="18"/>
      <c r="B52" s="18"/>
      <c r="C52" s="18"/>
      <c r="D52" s="18"/>
      <c r="E52" s="18"/>
      <c r="F52" s="19"/>
      <c r="G52" s="19"/>
      <c r="H52" s="20" t="str">
        <f aca="false">IF(OR(F52="",G52=""),"",NETWORKDAYS(F52,G52))</f>
        <v/>
      </c>
      <c r="I52" s="18"/>
      <c r="J52" s="18"/>
      <c r="K52" s="18"/>
      <c r="L52" s="21"/>
      <c r="M52" s="20" t="str">
        <f aca="true">IF(G52="","",IF(K52="Completada","Cerrada",IF(TODAY()&gt;G52,"Retrasada","En plazo")))</f>
        <v/>
      </c>
      <c r="N52" s="18"/>
    </row>
    <row r="53" customFormat="false" ht="15" hidden="false" customHeight="false" outlineLevel="0" collapsed="false">
      <c r="A53" s="18"/>
      <c r="B53" s="18"/>
      <c r="C53" s="18"/>
      <c r="D53" s="18"/>
      <c r="E53" s="18"/>
      <c r="F53" s="19"/>
      <c r="G53" s="19"/>
      <c r="H53" s="20" t="str">
        <f aca="false">IF(OR(F53="",G53=""),"",NETWORKDAYS(F53,G53))</f>
        <v/>
      </c>
      <c r="I53" s="18"/>
      <c r="J53" s="18"/>
      <c r="K53" s="18"/>
      <c r="L53" s="21"/>
      <c r="M53" s="20" t="str">
        <f aca="true">IF(G53="","",IF(K53="Completada","Cerrada",IF(TODAY()&gt;G53,"Retrasada","En plazo")))</f>
        <v/>
      </c>
      <c r="N53" s="18"/>
    </row>
    <row r="55" customFormat="false" ht="15" hidden="false" customHeight="false" outlineLevel="0" collapsed="false">
      <c r="A55" s="22" t="s">
        <v>182</v>
      </c>
      <c r="B55" s="22"/>
      <c r="C55" s="22"/>
      <c r="D55" s="23" t="n">
        <f aca="false">COUNTA(C5:C53)</f>
        <v>34</v>
      </c>
    </row>
    <row r="56" customFormat="false" ht="15" hidden="false" customHeight="false" outlineLevel="0" collapsed="false">
      <c r="A56" s="22" t="s">
        <v>183</v>
      </c>
      <c r="B56" s="22"/>
      <c r="C56" s="22"/>
      <c r="D56" s="23" t="n">
        <f aca="false">COUNTIF(K5:K53,"Completada")</f>
        <v>1</v>
      </c>
    </row>
    <row r="57" customFormat="false" ht="15" hidden="false" customHeight="false" outlineLevel="0" collapsed="false">
      <c r="A57" s="22" t="s">
        <v>184</v>
      </c>
      <c r="B57" s="22"/>
      <c r="C57" s="22"/>
      <c r="D57" s="23" t="n">
        <f aca="false">COUNTIF(M5:M53,"Retrasada")</f>
        <v>2</v>
      </c>
    </row>
    <row r="58" customFormat="false" ht="15" hidden="false" customHeight="false" outlineLevel="0" collapsed="false">
      <c r="A58" s="22" t="s">
        <v>185</v>
      </c>
      <c r="B58" s="22"/>
      <c r="C58" s="22"/>
      <c r="D58" s="24" t="n">
        <f aca="false">IFERROR(AVERAGE(L5:L53),0)</f>
        <v>0.0441176470588235</v>
      </c>
    </row>
  </sheetData>
  <autoFilter ref="A4:N53"/>
  <mergeCells count="4">
    <mergeCell ref="A55:C55"/>
    <mergeCell ref="A56:C56"/>
    <mergeCell ref="A57:C57"/>
    <mergeCell ref="A58:C58"/>
  </mergeCells>
  <conditionalFormatting sqref="M5:M53">
    <cfRule type="cellIs" priority="2" operator="equal" aboveAverage="0" equalAverage="0" bottom="0" percent="0" rank="0" text="" dxfId="9">
      <formula>"Retrasada"</formula>
    </cfRule>
    <cfRule type="cellIs" priority="3" operator="equal" aboveAverage="0" equalAverage="0" bottom="0" percent="0" rank="0" text="" dxfId="10">
      <formula>"Cerrada"</formula>
    </cfRule>
  </conditionalFormatting>
  <conditionalFormatting sqref="K5:K53">
    <cfRule type="cellIs" priority="4" operator="equal" aboveAverage="0" equalAverage="0" bottom="0" percent="0" rank="0" text="" dxfId="11">
      <formula>"Bloqueada"</formula>
    </cfRule>
    <cfRule type="cellIs" priority="5" operator="equal" aboveAverage="0" equalAverage="0" bottom="0" percent="0" rank="0" text="" dxfId="10">
      <formula>"Completada"</formula>
    </cfRule>
    <cfRule type="cellIs" priority="6" operator="equal" aboveAverage="0" equalAverage="0" bottom="0" percent="0" rank="0" text="" dxfId="12">
      <formula>"En curso"</formula>
    </cfRule>
  </conditionalFormatting>
  <dataValidations count="2">
    <dataValidation allowBlank="true" error="Seleccione un valor de la lista" errorStyle="stop" errorTitle="Valor no válido" operator="between" showDropDown="false" showErrorMessage="true" showInputMessage="false" sqref="B5:B53" type="list">
      <formula1>Listas!$A$4:$A$11</formula1>
      <formula2>0</formula2>
    </dataValidation>
    <dataValidation allowBlank="true" error="Seleccione un valor de la lista" errorStyle="stop" errorTitle="Valor no válido" operator="between" showDropDown="false" showErrorMessage="true" showInputMessage="false" sqref="K5:K53" type="list">
      <formula1>"Pendiente,En curso,Completada,Bloqueada,Cancelada"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16.15" hidden="false" customHeight="false" outlineLevel="0" collapsed="false">
      <c r="A1" s="25" t="s">
        <v>186</v>
      </c>
    </row>
    <row r="3" customFormat="false" ht="15" hidden="false" customHeight="false" outlineLevel="0" collapsed="false">
      <c r="A3" s="26" t="s">
        <v>19</v>
      </c>
    </row>
    <row r="4" customFormat="false" ht="15" hidden="false" customHeight="false" outlineLevel="0" collapsed="false">
      <c r="A4" s="27" t="s">
        <v>33</v>
      </c>
    </row>
    <row r="5" customFormat="false" ht="15" hidden="false" customHeight="false" outlineLevel="0" collapsed="false">
      <c r="A5" s="27" t="s">
        <v>51</v>
      </c>
    </row>
    <row r="6" customFormat="false" ht="15" hidden="false" customHeight="false" outlineLevel="0" collapsed="false">
      <c r="A6" s="27" t="s">
        <v>63</v>
      </c>
    </row>
    <row r="7" customFormat="false" ht="15" hidden="false" customHeight="false" outlineLevel="0" collapsed="false">
      <c r="A7" s="27" t="s">
        <v>87</v>
      </c>
    </row>
    <row r="8" customFormat="false" ht="15" hidden="false" customHeight="false" outlineLevel="0" collapsed="false">
      <c r="A8" s="27" t="s">
        <v>119</v>
      </c>
    </row>
    <row r="9" customFormat="false" ht="15" hidden="false" customHeight="false" outlineLevel="0" collapsed="false">
      <c r="A9" s="27" t="s">
        <v>144</v>
      </c>
    </row>
    <row r="10" customFormat="false" ht="15" hidden="false" customHeight="false" outlineLevel="0" collapsed="false">
      <c r="A10" s="27" t="s">
        <v>154</v>
      </c>
    </row>
    <row r="11" customFormat="false" ht="15" hidden="false" customHeight="false" outlineLevel="0" collapsed="false">
      <c r="A11" s="27" t="s">
        <v>172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2026-10-19T15:32:43Z</dcterms:created>
  <dc:creator>openpyxl</dc:creator>
  <dc:description/>
  <dc:language>en-US</dc:language>
  <cp:lastModifiedBy/>
  <dcterms:modified xsi:type="dcterms:W3CDTF">2026-10-19T15:32:43Z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